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<sst xmlns="http://schemas.openxmlformats.org/spreadsheetml/2006/main" count="68" uniqueCount="62">
  <si>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</si>
  <si>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</si>
  <si>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</si>
  <si>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</si>
  <si>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</si>
  <si>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</si>
  <si>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</si>
  <si>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</si>
  <si>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</si>
  <si>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</si>
  <si>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</si>
  <si>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</si>
  <si>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</si>
  <si>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</si>
  <si>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</si>
  <si>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</si>
  <si>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</si>
  <si>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</si>
  <si>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6.</t>
  </si>
  <si>
    <t>Notenformular für das Qualifikationsverfahren /</t>
  </si>
  <si>
    <t>a.</t>
  </si>
  <si>
    <t>b.</t>
  </si>
  <si>
    <t>c.</t>
  </si>
  <si>
    <t>d.</t>
  </si>
  <si>
    <t>Noten/
Notes/
Note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</si>
  <si>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</si>
  <si>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</si>
  <si>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</si>
  <si>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</si>
  <si>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</si>
  <si>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</si>
  <si>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: 6 = Note des Qualifikationsbereichs* /
        Note du domaine de qualification* /
        Nota di settore di qualificazione*</t>
  </si>
  <si>
    <t>Die Präsidentin, der Präsident / La présidente, le président / 
La presidentessa, il presidente</t>
  </si>
  <si>
    <t>Seilbahn-Mechatronikerin EFZ / Seilbahn-Mechatroniker EFZ</t>
  </si>
  <si>
    <t xml:space="preserve">Gemäss der Verordnung über die berufliche Grundbildung vom 18.12.2009 / Ordonnances sur la formation professionnelle initiale 18.12.2009 / 
Ordinanze sulla formazione professionale di base 18.12.2009 </t>
  </si>
  <si>
    <t xml:space="preserve">        Note des Qualifikationsbereichs* /
        Note du domaine de qualification* /
        Nota di settore di qualificazione*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</si>
  <si>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</si>
  <si>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</si>
  <si>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Auf eine ganze oder halbe Note gerundet / A arrondir à une note entière ou à une demi-note / Arrotondare al punto o al mezzo punto</t>
  </si>
  <si>
    <t xml:space="preserve">Werkstoffkunde, Werkstoffearbeitung, Pläne, Zeichnungen, Schemata lesen / Connaissance et traitement des matériaux, lecture des plans, dessins, schémas / Conoscenza dei materiali, lavorazione dei materiali, lettura di piani, disegni, schemi </t>
  </si>
  <si>
    <t>Betrieb, Administration, Tourismus / 
Exploitation, administration, tourisme /  
Esercizio, amministrazione, turismo</t>
  </si>
  <si>
    <t>Mechanik, Fluidtechnik, Verbrennungsmotoren / 
Mécanique, technique des fluides, moteurs à combustion / 
Meccanica, tecnica dei fluidi, motori a scoppio</t>
  </si>
  <si>
    <t>Elektrotechnik / 
Electrotechnique / 
Elettrotecnica</t>
  </si>
  <si>
    <t>Baukunde / 
Etude de la construction / 
Costruzione</t>
  </si>
  <si>
    <t>Instandhaltung / 
Entretien / 
Manutenzione</t>
  </si>
  <si>
    <t>Überbetriebliche Kurse / 
Cours interentreprises / 
Corsi interaziendali</t>
  </si>
  <si>
    <t>Nummer / 
Numéro / Nombre</t>
  </si>
  <si>
    <t>Erfahrungsnote / Note d'expérience / Nota dei luoghi di formazione</t>
  </si>
  <si>
    <t>Meccatronica / Meccatronico degli impianti di trasporto a fune AFC</t>
  </si>
  <si>
    <t>Mécatronicienne / Mécatronicien de remontées mécaniques CFC</t>
  </si>
  <si>
    <t xml:space="preserve">                     : 2 = Erfahrungsnote*/
                             Note d'expérience*/
                             Nota complessiva*</t>
  </si>
  <si>
    <t xml:space="preserve">                    : 10 = Gesamtnote* /
                              Note globale* /
                              Nota globale*
</t>
  </si>
  <si>
    <t>Faktor/ 
Coefficient/ 
Fattore</t>
  </si>
  <si>
    <t>Produkt/
Produits/
Prodotto</t>
  </si>
  <si>
    <t>Qualifikationsbereiche / Domaines de qualification / 
Campi di qualificazione</t>
  </si>
  <si>
    <t>Praktische Arbeiten/ 
Travaux pratiques / 
Lavori pratici</t>
  </si>
  <si>
    <t xml:space="preserve"> Berufskenntnisse / 
Connaissances professionnelles / 
Conoscenze professionali</t>
  </si>
  <si>
    <t>Allgemeinbildung / 
Culture générale / 
Cultura generale</t>
  </si>
  <si>
    <t>Erfahrungsnote / 
Note d'expérience / 
Nota dei luoghi di formazione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</si>
  <si>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 ore)</t>
    </r>
  </si>
  <si>
    <r>
      <t xml:space="preserve">Qualifikationsbereich individuelle praktische Arbeiten IPA </t>
    </r>
    <r>
      <rPr>
        <sz val="9"/>
        <rFont val="Arial"/>
        <family val="2"/>
      </rPr>
      <t>(24 -120 Stunden)</t>
    </r>
    <r>
      <rPr>
        <b/>
        <sz val="9"/>
        <rFont val="Arial"/>
        <family val="2"/>
      </rPr>
      <t xml:space="preserve"> / Domaine de qualification Travail pratique individuel TPI  </t>
    </r>
    <r>
      <rPr>
        <sz val="9"/>
        <rFont val="Arial"/>
        <family val="2"/>
      </rPr>
      <t>(24 -120  heures)</t>
    </r>
    <r>
      <rPr>
        <b/>
        <sz val="9"/>
        <rFont val="Arial"/>
        <family val="2"/>
      </rPr>
      <t xml:space="preserve"> / Campo di qualificazione Conoscenze Lavoro pratico LPI </t>
    </r>
    <r>
      <rPr>
        <sz val="9"/>
        <rFont val="Arial"/>
        <family val="2"/>
      </rPr>
      <t>(24 -120 ore)</t>
    </r>
  </si>
  <si>
    <t>Berufskundlicher Unterricht / 
Enseignement des connaissances professionnelles / 
Insegnamento professionale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</si>
</sst>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173" fontId="4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3" fontId="5" fillId="0" borderId="23" xfId="0" applyNumberFormat="1" applyFont="1" applyBorder="1" applyAlignment="1" applyProtection="1">
      <alignment horizontal="left" vertical="top" wrapText="1"/>
      <protection locked="0"/>
    </xf>
    <xf numFmtId="173" fontId="5" fillId="0" borderId="26" xfId="0" applyNumberFormat="1" applyFont="1" applyBorder="1" applyAlignment="1" applyProtection="1">
      <alignment horizontal="left" vertical="top" wrapText="1"/>
      <protection locked="0"/>
    </xf>
    <xf numFmtId="173" fontId="5" fillId="0" borderId="10" xfId="0" applyNumberFormat="1" applyFont="1" applyBorder="1" applyAlignment="1" applyProtection="1">
      <alignment horizontal="left" vertical="top" wrapText="1"/>
      <protection locked="0"/>
    </xf>
    <xf numFmtId="173" fontId="5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28575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53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4" width="13.140625" style="0" customWidth="1"/>
    <col min="5" max="5" width="13.7109375" style="0" customWidth="1"/>
    <col min="6" max="6" width="12.57421875" style="0" customWidth="1"/>
    <col min="7" max="7" width="13.140625" style="0" customWidth="1"/>
  </cols>
  <sheetData>
    <row r="1" spans="1:7" s="3" customFormat="1" ht="14.25" customHeight="1">
      <c r="A1" s="28">
        <v>56502</v>
      </c>
      <c r="B1" s="65" t="s">
        <v>33</v>
      </c>
      <c r="C1" s="65"/>
      <c r="D1" s="65"/>
      <c r="E1" s="66"/>
      <c r="F1" s="64" t="s">
        <v>26</v>
      </c>
      <c r="G1" s="29"/>
    </row>
    <row r="2" spans="2:7" s="3" customFormat="1" ht="14.25" customHeight="1">
      <c r="B2" s="65" t="s">
        <v>49</v>
      </c>
      <c r="C2" s="65"/>
      <c r="D2" s="65"/>
      <c r="E2" s="66"/>
      <c r="F2" s="64"/>
      <c r="G2" s="12"/>
    </row>
    <row r="3" spans="2:7" s="3" customFormat="1" ht="14.25" customHeight="1">
      <c r="B3" s="65" t="s">
        <v>48</v>
      </c>
      <c r="C3" s="65"/>
      <c r="D3" s="65"/>
      <c r="E3" s="66"/>
      <c r="F3" s="67" t="s">
        <v>46</v>
      </c>
      <c r="G3" s="23"/>
    </row>
    <row r="4" s="3" customFormat="1" ht="15.75" customHeight="1" thickBot="1">
      <c r="F4" s="68"/>
    </row>
    <row r="5" spans="1:8" s="2" customFormat="1" ht="17.25" customHeight="1">
      <c r="A5" s="20"/>
      <c r="B5" s="70" t="s">
        <v>19</v>
      </c>
      <c r="C5" s="70"/>
      <c r="D5" s="70"/>
      <c r="E5" s="70"/>
      <c r="F5" s="70"/>
      <c r="G5" s="21"/>
      <c r="H5" s="13"/>
    </row>
    <row r="6" spans="1:8" s="2" customFormat="1" ht="17.25" customHeight="1" thickBot="1">
      <c r="A6" s="71" t="s">
        <v>27</v>
      </c>
      <c r="B6" s="72"/>
      <c r="C6" s="72"/>
      <c r="D6" s="72"/>
      <c r="E6" s="72"/>
      <c r="F6" s="72"/>
      <c r="G6" s="73"/>
      <c r="H6" s="13"/>
    </row>
    <row r="7" s="3" customFormat="1" ht="11.25" customHeight="1"/>
    <row r="8" spans="1:7" s="3" customFormat="1" ht="21" customHeight="1">
      <c r="A8" s="74" t="s">
        <v>34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28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75" t="s">
        <v>0</v>
      </c>
      <c r="B12" s="75"/>
      <c r="C12" s="56"/>
      <c r="D12" s="56"/>
      <c r="E12" s="56"/>
      <c r="F12" s="56"/>
      <c r="G12" s="56"/>
    </row>
    <row r="13" spans="1:7" s="5" customFormat="1" ht="10.5" customHeight="1">
      <c r="A13" s="76"/>
      <c r="B13" s="76"/>
      <c r="C13" s="55"/>
      <c r="D13" s="55"/>
      <c r="E13" s="55"/>
      <c r="F13" s="55"/>
      <c r="G13" s="55"/>
    </row>
    <row r="14" s="3" customFormat="1" ht="9"/>
    <row r="15" spans="1:7" s="3" customFormat="1" ht="9">
      <c r="A15" s="75" t="s">
        <v>4</v>
      </c>
      <c r="B15" s="75"/>
      <c r="C15" s="57"/>
      <c r="D15" s="56"/>
      <c r="E15" s="56"/>
      <c r="F15" s="56"/>
      <c r="G15" s="56"/>
    </row>
    <row r="16" spans="1:7" s="5" customFormat="1" ht="12">
      <c r="A16" s="76"/>
      <c r="B16" s="76"/>
      <c r="C16" s="55"/>
      <c r="D16" s="55"/>
      <c r="E16" s="55"/>
      <c r="F16" s="55"/>
      <c r="G16" s="55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7" t="s">
        <v>1</v>
      </c>
      <c r="B19" s="78"/>
      <c r="C19" s="78"/>
      <c r="D19" s="78"/>
      <c r="E19" s="78"/>
      <c r="F19" s="78"/>
      <c r="G19" s="79"/>
    </row>
    <row r="20" spans="1:7" s="3" customFormat="1" ht="9">
      <c r="A20" s="80" t="s">
        <v>29</v>
      </c>
      <c r="B20" s="81"/>
      <c r="C20" s="81"/>
      <c r="D20" s="81"/>
      <c r="E20" s="81"/>
      <c r="F20" s="81"/>
      <c r="G20" s="82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2" t="s">
        <v>2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86" t="s">
        <v>14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191.25" customHeight="1">
      <c r="A27" s="58"/>
      <c r="B27" s="59"/>
      <c r="C27" s="59"/>
      <c r="D27" s="59"/>
      <c r="E27" s="59"/>
      <c r="F27" s="59"/>
      <c r="G27" s="60"/>
    </row>
    <row r="28" s="3" customFormat="1" ht="9"/>
    <row r="29" spans="1:7" s="3" customFormat="1" ht="9">
      <c r="A29" s="61" t="s">
        <v>5</v>
      </c>
      <c r="B29" s="61"/>
      <c r="C29" s="61"/>
      <c r="E29" s="61" t="s">
        <v>30</v>
      </c>
      <c r="F29" s="61"/>
      <c r="G29" s="61"/>
    </row>
    <row r="30" spans="1:7" s="3" customFormat="1" ht="9">
      <c r="A30" s="61"/>
      <c r="B30" s="61"/>
      <c r="C30" s="61"/>
      <c r="E30" s="61"/>
      <c r="F30" s="61"/>
      <c r="G30" s="61"/>
    </row>
    <row r="31" spans="1:7" s="3" customFormat="1" ht="33" customHeight="1">
      <c r="A31" s="85"/>
      <c r="B31" s="85"/>
      <c r="C31" s="85"/>
      <c r="E31" s="55"/>
      <c r="F31" s="55"/>
      <c r="G31" s="55"/>
    </row>
    <row r="32" spans="5:7" s="3" customFormat="1" ht="33.75" customHeight="1">
      <c r="E32" s="55"/>
      <c r="F32" s="55"/>
      <c r="G32" s="55"/>
    </row>
    <row r="33" spans="5:7" s="3" customFormat="1" ht="9" customHeight="1">
      <c r="E33" s="11"/>
      <c r="F33" s="11"/>
      <c r="G33" s="11"/>
    </row>
    <row r="34" spans="1:7" s="3" customFormat="1" ht="9">
      <c r="A34" s="83" t="s">
        <v>3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2.75" customHeight="1">
      <c r="A36" s="84"/>
      <c r="B36" s="84"/>
      <c r="C36" s="84"/>
      <c r="D36" s="84"/>
      <c r="E36" s="84"/>
      <c r="F36" s="84"/>
      <c r="G36" s="84"/>
    </row>
    <row r="37" spans="1:7" s="3" customFormat="1" ht="9" hidden="1">
      <c r="A37" s="84"/>
      <c r="B37" s="84"/>
      <c r="C37" s="84"/>
      <c r="D37" s="84"/>
      <c r="E37" s="84"/>
      <c r="F37" s="84"/>
      <c r="G37" s="84"/>
    </row>
    <row r="38" spans="1:7" s="3" customFormat="1" ht="16.5" customHeight="1">
      <c r="A38" s="62" t="s">
        <v>13</v>
      </c>
      <c r="B38" s="62"/>
      <c r="C38" s="62"/>
      <c r="D38" s="62"/>
      <c r="E38" s="62"/>
      <c r="F38" s="62"/>
      <c r="G38" s="62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PageLayoutView="0" workbookViewId="0" topLeftCell="A1">
      <selection activeCell="A6" sqref="A6:E6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7.8515625" style="0" customWidth="1"/>
    <col min="4" max="6" width="7.57421875" style="0" customWidth="1"/>
    <col min="7" max="7" width="25.140625" style="0" customWidth="1"/>
    <col min="8" max="8" width="11.140625" style="0" customWidth="1"/>
  </cols>
  <sheetData>
    <row r="1" spans="1:8" s="3" customFormat="1" ht="12">
      <c r="A1" s="105">
        <v>56502</v>
      </c>
      <c r="B1" s="105"/>
      <c r="D1" s="3" t="s">
        <v>16</v>
      </c>
      <c r="F1" s="106">
        <f>REPT(Vorderseite!C12,1)</f>
      </c>
      <c r="G1" s="106"/>
      <c r="H1" s="106"/>
    </row>
    <row r="2" s="3" customFormat="1" ht="24" customHeight="1"/>
    <row r="3" spans="1:8" s="5" customFormat="1" ht="24" customHeight="1">
      <c r="A3" s="94" t="s">
        <v>60</v>
      </c>
      <c r="B3" s="94"/>
      <c r="C3" s="94"/>
      <c r="D3" s="94"/>
      <c r="E3" s="94"/>
      <c r="F3" s="94"/>
      <c r="G3" s="94"/>
      <c r="H3" s="94"/>
    </row>
    <row r="4" s="3" customFormat="1" ht="3" customHeight="1"/>
    <row r="5" spans="1:5" s="3" customFormat="1" ht="12.75" customHeight="1" thickBot="1">
      <c r="A5" s="91" t="s">
        <v>8</v>
      </c>
      <c r="B5" s="92"/>
      <c r="C5" s="92"/>
      <c r="D5" s="92"/>
      <c r="E5" s="93"/>
    </row>
    <row r="6" spans="1:8" s="3" customFormat="1" ht="29.25" customHeight="1" thickBot="1" thickTop="1">
      <c r="A6" s="88"/>
      <c r="B6" s="89"/>
      <c r="C6" s="89"/>
      <c r="D6" s="89"/>
      <c r="E6" s="90"/>
      <c r="F6" s="44"/>
      <c r="G6" s="45" t="s">
        <v>35</v>
      </c>
      <c r="H6" s="51"/>
    </row>
    <row r="7" spans="1:5" s="9" customFormat="1" ht="16.5" customHeight="1" thickTop="1">
      <c r="A7" s="7"/>
      <c r="B7" s="8"/>
      <c r="C7" s="8"/>
      <c r="D7" s="8"/>
      <c r="E7" s="22">
        <f>SUM(E6:E6)</f>
        <v>0</v>
      </c>
    </row>
    <row r="8" spans="1:8" s="5" customFormat="1" ht="12" customHeight="1">
      <c r="A8" s="111" t="s">
        <v>59</v>
      </c>
      <c r="B8" s="111"/>
      <c r="C8" s="111"/>
      <c r="D8" s="111"/>
      <c r="E8" s="111"/>
      <c r="F8" s="111"/>
      <c r="G8" s="111"/>
      <c r="H8" s="111"/>
    </row>
    <row r="9" spans="1:8" s="5" customFormat="1" ht="11.25" customHeight="1">
      <c r="A9" s="111"/>
      <c r="B9" s="111"/>
      <c r="C9" s="111"/>
      <c r="D9" s="111"/>
      <c r="E9" s="111"/>
      <c r="F9" s="111"/>
      <c r="G9" s="111"/>
      <c r="H9" s="111"/>
    </row>
    <row r="10" spans="1:5" s="3" customFormat="1" ht="3" customHeight="1">
      <c r="A10" s="4"/>
      <c r="E10" s="9"/>
    </row>
    <row r="11" spans="1:8" s="3" customFormat="1" ht="27.75" customHeight="1">
      <c r="A11" s="91" t="s">
        <v>6</v>
      </c>
      <c r="B11" s="92"/>
      <c r="C11" s="92"/>
      <c r="D11" s="93"/>
      <c r="E11" s="48" t="s">
        <v>36</v>
      </c>
      <c r="F11" s="91" t="s">
        <v>8</v>
      </c>
      <c r="G11" s="92"/>
      <c r="H11" s="93"/>
    </row>
    <row r="12" spans="1:8" s="3" customFormat="1" ht="37.5" customHeight="1">
      <c r="A12" s="24" t="s">
        <v>7</v>
      </c>
      <c r="B12" s="95" t="s">
        <v>39</v>
      </c>
      <c r="C12" s="96"/>
      <c r="D12" s="97"/>
      <c r="E12" s="52"/>
      <c r="F12" s="101"/>
      <c r="G12" s="102"/>
      <c r="H12" s="103"/>
    </row>
    <row r="13" spans="1:8" s="3" customFormat="1" ht="28.5" customHeight="1">
      <c r="A13" s="24" t="s">
        <v>9</v>
      </c>
      <c r="B13" s="98" t="s">
        <v>40</v>
      </c>
      <c r="C13" s="99"/>
      <c r="D13" s="100"/>
      <c r="E13" s="52"/>
      <c r="F13" s="101">
        <f>(ROUND((SUM(D13))*2,0)/2)*2</f>
        <v>0</v>
      </c>
      <c r="G13" s="102"/>
      <c r="H13" s="103"/>
    </row>
    <row r="14" spans="1:8" s="3" customFormat="1" ht="28.5" customHeight="1">
      <c r="A14" s="24" t="s">
        <v>10</v>
      </c>
      <c r="B14" s="98" t="s">
        <v>41</v>
      </c>
      <c r="C14" s="99"/>
      <c r="D14" s="100"/>
      <c r="E14" s="52"/>
      <c r="F14" s="101">
        <f>(ROUND((SUM(D14))*2,0)/2)</f>
        <v>0</v>
      </c>
      <c r="G14" s="102"/>
      <c r="H14" s="103"/>
    </row>
    <row r="15" spans="1:8" s="3" customFormat="1" ht="28.5" customHeight="1">
      <c r="A15" s="24" t="s">
        <v>11</v>
      </c>
      <c r="B15" s="98" t="s">
        <v>42</v>
      </c>
      <c r="C15" s="99"/>
      <c r="D15" s="100"/>
      <c r="E15" s="52"/>
      <c r="F15" s="101">
        <f>(ROUND((SUM(D15))*2,0)/2)</f>
        <v>0</v>
      </c>
      <c r="G15" s="102"/>
      <c r="H15" s="103"/>
    </row>
    <row r="16" spans="1:8" s="3" customFormat="1" ht="28.5" customHeight="1">
      <c r="A16" s="24" t="s">
        <v>17</v>
      </c>
      <c r="B16" s="98" t="s">
        <v>43</v>
      </c>
      <c r="C16" s="99"/>
      <c r="D16" s="100"/>
      <c r="E16" s="52"/>
      <c r="F16" s="101">
        <f>(ROUND((SUM(D16))*2,0)/2)</f>
        <v>0</v>
      </c>
      <c r="G16" s="102"/>
      <c r="H16" s="103"/>
    </row>
    <row r="17" spans="1:8" s="3" customFormat="1" ht="28.5" customHeight="1" thickBot="1">
      <c r="A17" s="24" t="s">
        <v>18</v>
      </c>
      <c r="B17" s="98" t="s">
        <v>44</v>
      </c>
      <c r="C17" s="99"/>
      <c r="D17" s="100"/>
      <c r="E17" s="52"/>
      <c r="F17" s="101">
        <f>(ROUND((SUM(D17))*2,0)/2)</f>
        <v>0</v>
      </c>
      <c r="G17" s="102"/>
      <c r="H17" s="104"/>
    </row>
    <row r="18" spans="1:8" s="3" customFormat="1" ht="29.25" customHeight="1" thickBot="1" thickTop="1">
      <c r="A18" s="7"/>
      <c r="B18" s="8"/>
      <c r="C18" s="8"/>
      <c r="D18" s="8"/>
      <c r="E18" s="53">
        <f>SUM(E12:E17)</f>
        <v>0</v>
      </c>
      <c r="F18" s="46">
        <f>SUM(F12:F17)</f>
        <v>0</v>
      </c>
      <c r="G18" s="47" t="s">
        <v>31</v>
      </c>
      <c r="H18" s="26">
        <f>SUM(E18/6)</f>
        <v>0</v>
      </c>
    </row>
    <row r="19" spans="1:5" s="3" customFormat="1" ht="14.25" customHeight="1" thickTop="1">
      <c r="A19" s="4"/>
      <c r="E19" s="9"/>
    </row>
    <row r="20" spans="1:10" s="5" customFormat="1" ht="15" customHeight="1">
      <c r="A20" s="94" t="s">
        <v>47</v>
      </c>
      <c r="B20" s="94"/>
      <c r="C20" s="94"/>
      <c r="D20" s="94"/>
      <c r="E20" s="94"/>
      <c r="F20" s="94"/>
      <c r="G20" s="94"/>
      <c r="H20" s="94"/>
      <c r="I20" s="42"/>
      <c r="J20" s="43"/>
    </row>
    <row r="21" spans="1:8" s="36" customFormat="1" ht="27.75" customHeight="1">
      <c r="A21" s="91"/>
      <c r="B21" s="92"/>
      <c r="C21" s="92"/>
      <c r="D21" s="93"/>
      <c r="E21" s="48" t="s">
        <v>36</v>
      </c>
      <c r="F21" s="91" t="s">
        <v>8</v>
      </c>
      <c r="G21" s="92"/>
      <c r="H21" s="93"/>
    </row>
    <row r="22" spans="1:8" s="3" customFormat="1" ht="29.25" customHeight="1">
      <c r="A22" s="24" t="s">
        <v>20</v>
      </c>
      <c r="B22" s="98" t="s">
        <v>61</v>
      </c>
      <c r="C22" s="99"/>
      <c r="D22" s="100"/>
      <c r="E22" s="40"/>
      <c r="F22" s="88"/>
      <c r="G22" s="89"/>
      <c r="H22" s="90"/>
    </row>
    <row r="23" spans="1:8" s="3" customFormat="1" ht="28.5" customHeight="1" thickBot="1">
      <c r="A23" s="24" t="s">
        <v>21</v>
      </c>
      <c r="B23" s="98" t="s">
        <v>45</v>
      </c>
      <c r="C23" s="99"/>
      <c r="D23" s="100"/>
      <c r="E23" s="40"/>
      <c r="F23" s="108"/>
      <c r="G23" s="109"/>
      <c r="H23" s="110"/>
    </row>
    <row r="24" spans="1:8" s="3" customFormat="1" ht="27.75" customHeight="1" thickBot="1" thickTop="1">
      <c r="A24" s="7"/>
      <c r="B24" s="8"/>
      <c r="C24" s="8"/>
      <c r="D24" s="8"/>
      <c r="E24" s="25">
        <f>(ROUND((SUM(E22:EE23))*2,0)/2)</f>
        <v>0</v>
      </c>
      <c r="F24" s="14"/>
      <c r="G24" s="54" t="s">
        <v>50</v>
      </c>
      <c r="H24" s="26">
        <f>SUM(E24/2)</f>
        <v>0</v>
      </c>
    </row>
    <row r="25" spans="1:8" s="3" customFormat="1" ht="13.5" customHeight="1" thickTop="1">
      <c r="A25" s="7"/>
      <c r="B25" s="7"/>
      <c r="C25" s="7"/>
      <c r="D25" s="37"/>
      <c r="E25" s="38"/>
      <c r="F25" s="37"/>
      <c r="G25" s="37"/>
      <c r="H25" s="37"/>
    </row>
    <row r="26" spans="1:8" s="5" customFormat="1" ht="14.25" customHeight="1">
      <c r="A26" s="116" t="s">
        <v>25</v>
      </c>
      <c r="B26" s="116"/>
      <c r="C26" s="116"/>
      <c r="D26" s="116"/>
      <c r="E26" s="116"/>
      <c r="F26" s="116"/>
      <c r="G26" s="116"/>
      <c r="H26" s="116"/>
    </row>
    <row r="27" spans="1:8" s="3" customFormat="1" ht="27.75" customHeight="1">
      <c r="A27" s="107" t="s">
        <v>54</v>
      </c>
      <c r="B27" s="92"/>
      <c r="C27" s="93"/>
      <c r="D27" s="31" t="s">
        <v>24</v>
      </c>
      <c r="E27" s="31" t="s">
        <v>52</v>
      </c>
      <c r="F27" s="32" t="s">
        <v>53</v>
      </c>
      <c r="G27" s="30" t="s">
        <v>8</v>
      </c>
      <c r="H27" s="6"/>
    </row>
    <row r="28" spans="1:8" s="3" customFormat="1" ht="28.5" customHeight="1">
      <c r="A28" s="24" t="s">
        <v>20</v>
      </c>
      <c r="B28" s="98" t="s">
        <v>55</v>
      </c>
      <c r="C28" s="100"/>
      <c r="D28" s="35">
        <f>SUM(H6)</f>
        <v>0</v>
      </c>
      <c r="E28" s="34">
        <v>4</v>
      </c>
      <c r="F28" s="35">
        <f>SUM(D28*E28)</f>
        <v>0</v>
      </c>
      <c r="G28" s="88"/>
      <c r="H28" s="90"/>
    </row>
    <row r="29" spans="1:8" s="3" customFormat="1" ht="29.25" customHeight="1">
      <c r="A29" s="24" t="s">
        <v>21</v>
      </c>
      <c r="B29" s="98" t="s">
        <v>56</v>
      </c>
      <c r="C29" s="100"/>
      <c r="D29" s="35">
        <f>SUM(H18)</f>
        <v>0</v>
      </c>
      <c r="E29" s="34">
        <v>2</v>
      </c>
      <c r="F29" s="35">
        <f>SUM(D29*E29)</f>
        <v>0</v>
      </c>
      <c r="G29" s="88"/>
      <c r="H29" s="90"/>
    </row>
    <row r="30" spans="1:8" s="3" customFormat="1" ht="28.5" customHeight="1">
      <c r="A30" s="24" t="s">
        <v>22</v>
      </c>
      <c r="B30" s="98" t="s">
        <v>57</v>
      </c>
      <c r="C30" s="100"/>
      <c r="D30" s="33"/>
      <c r="E30" s="39">
        <v>2</v>
      </c>
      <c r="F30" s="35">
        <f>SUM(D30*E30)</f>
        <v>0</v>
      </c>
      <c r="G30" s="88"/>
      <c r="H30" s="90"/>
    </row>
    <row r="31" spans="1:8" s="3" customFormat="1" ht="28.5" customHeight="1" thickBot="1">
      <c r="A31" s="24" t="s">
        <v>23</v>
      </c>
      <c r="B31" s="98" t="s">
        <v>58</v>
      </c>
      <c r="C31" s="100"/>
      <c r="D31" s="35">
        <f>H24</f>
        <v>0</v>
      </c>
      <c r="E31" s="39">
        <v>2</v>
      </c>
      <c r="F31" s="35">
        <f>SUM(D31*E31)</f>
        <v>0</v>
      </c>
      <c r="G31" s="108"/>
      <c r="H31" s="110"/>
    </row>
    <row r="32" spans="1:8" s="3" customFormat="1" ht="33" customHeight="1" thickBot="1" thickTop="1">
      <c r="A32" s="7"/>
      <c r="B32" s="8"/>
      <c r="C32" s="8"/>
      <c r="D32" s="8"/>
      <c r="E32" s="22"/>
      <c r="F32" s="25">
        <f>SUM(F28:F31)</f>
        <v>0</v>
      </c>
      <c r="G32" s="49" t="s">
        <v>51</v>
      </c>
      <c r="H32" s="27">
        <f>SUM(F32/10)</f>
        <v>0</v>
      </c>
    </row>
    <row r="33" spans="1:8" s="3" customFormat="1" ht="5.25" customHeight="1" thickTop="1">
      <c r="A33" s="4"/>
      <c r="E33" s="22"/>
      <c r="F33" s="10"/>
      <c r="G33" s="10"/>
      <c r="H33" s="22"/>
    </row>
    <row r="34" spans="1:8" s="3" customFormat="1" ht="9" customHeight="1">
      <c r="A34" s="4" t="s">
        <v>15</v>
      </c>
      <c r="E34" s="22"/>
      <c r="F34" s="10"/>
      <c r="G34" s="10"/>
      <c r="H34" s="22"/>
    </row>
    <row r="35" spans="1:10" s="3" customFormat="1" ht="9" customHeight="1">
      <c r="A35" s="50" t="s">
        <v>38</v>
      </c>
      <c r="B35" s="50"/>
      <c r="C35" s="50"/>
      <c r="D35" s="50"/>
      <c r="E35" s="50"/>
      <c r="F35" s="50"/>
      <c r="G35" s="22"/>
      <c r="H35" s="10"/>
      <c r="I35" s="10"/>
      <c r="J35" s="22"/>
    </row>
    <row r="36" spans="1:5" s="3" customFormat="1" ht="9.75" customHeight="1">
      <c r="A36" s="4"/>
      <c r="E36" s="9"/>
    </row>
    <row r="37" spans="1:10" s="3" customFormat="1" ht="36.75" customHeight="1">
      <c r="A37" s="64" t="s">
        <v>37</v>
      </c>
      <c r="B37" s="64"/>
      <c r="C37" s="64"/>
      <c r="D37" s="64"/>
      <c r="E37" s="64"/>
      <c r="F37" s="64"/>
      <c r="G37" s="64"/>
      <c r="H37" s="64"/>
      <c r="I37" s="41"/>
      <c r="J37" s="41"/>
    </row>
    <row r="38" spans="1:8" s="5" customFormat="1" ht="8.25" customHeight="1">
      <c r="A38" s="114"/>
      <c r="B38" s="114"/>
      <c r="C38" s="114"/>
      <c r="D38" s="114"/>
      <c r="E38" s="114"/>
      <c r="F38" s="114"/>
      <c r="G38" s="114"/>
      <c r="H38" s="114"/>
    </row>
    <row r="39" spans="1:8" s="3" customFormat="1" ht="9.75" customHeight="1">
      <c r="A39" s="115" t="s">
        <v>32</v>
      </c>
      <c r="B39" s="115"/>
      <c r="C39" s="115"/>
      <c r="D39" s="115"/>
      <c r="F39" s="75" t="s">
        <v>12</v>
      </c>
      <c r="G39" s="75"/>
      <c r="H39" s="75"/>
    </row>
    <row r="40" spans="1:8" s="3" customFormat="1" ht="9">
      <c r="A40" s="115"/>
      <c r="B40" s="115"/>
      <c r="C40" s="115"/>
      <c r="D40" s="115"/>
      <c r="F40" s="75"/>
      <c r="G40" s="75"/>
      <c r="H40" s="75"/>
    </row>
    <row r="41" spans="1:8" s="3" customFormat="1" ht="36" customHeight="1">
      <c r="A41" s="112"/>
      <c r="B41" s="112"/>
      <c r="C41" s="112"/>
      <c r="D41" s="112"/>
      <c r="F41" s="113"/>
      <c r="G41" s="113"/>
      <c r="H41" s="113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3">
    <mergeCell ref="F22:H22"/>
    <mergeCell ref="B31:C31"/>
    <mergeCell ref="A26:H26"/>
    <mergeCell ref="G29:H29"/>
    <mergeCell ref="B28:C28"/>
    <mergeCell ref="G28:H28"/>
    <mergeCell ref="A41:D41"/>
    <mergeCell ref="F41:H41"/>
    <mergeCell ref="B29:C29"/>
    <mergeCell ref="A37:H37"/>
    <mergeCell ref="A38:H38"/>
    <mergeCell ref="G30:H30"/>
    <mergeCell ref="G31:H31"/>
    <mergeCell ref="A39:D40"/>
    <mergeCell ref="F39:H40"/>
    <mergeCell ref="B30:C30"/>
    <mergeCell ref="A1:B1"/>
    <mergeCell ref="F1:H1"/>
    <mergeCell ref="F13:H13"/>
    <mergeCell ref="F14:H14"/>
    <mergeCell ref="F21:H21"/>
    <mergeCell ref="A27:C27"/>
    <mergeCell ref="B22:D22"/>
    <mergeCell ref="B23:D23"/>
    <mergeCell ref="F23:H23"/>
    <mergeCell ref="A8:H9"/>
    <mergeCell ref="B17:D17"/>
    <mergeCell ref="B16:D16"/>
    <mergeCell ref="B15:D15"/>
    <mergeCell ref="A21:D21"/>
    <mergeCell ref="F15:H15"/>
    <mergeCell ref="F16:H16"/>
    <mergeCell ref="F17:H17"/>
    <mergeCell ref="A20:H20"/>
    <mergeCell ref="A6:E6"/>
    <mergeCell ref="A5:E5"/>
    <mergeCell ref="A3:H3"/>
    <mergeCell ref="B12:D12"/>
    <mergeCell ref="B13:D13"/>
    <mergeCell ref="B14:D14"/>
    <mergeCell ref="A11:D11"/>
    <mergeCell ref="F11:H11"/>
    <mergeCell ref="F12:H1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2014-07-24T13:42:32Z</cp:lastPrinted>
  <dcterms:created xsi:type="dcterms:W3CDTF">2006-01-30T14:36:36Z</dcterms:created>
  <dcterms:modified xsi:type="dcterms:W3CDTF">2014-07-24T14:44:59Z</dcterms:modified>
  <cp:category/>
  <cp:version/>
  <cp:contentType/>
  <cp:contentStatus/>
</cp:coreProperties>
</file>